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A - เสนอผู้บริหาร 16 ธ.ค. 65\"/>
    </mc:Choice>
  </mc:AlternateContent>
  <xr:revisionPtr revIDLastSave="0" documentId="13_ncr:1_{A4A39FBF-6531-411C-947B-93801246A37B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G15" i="3"/>
  <c r="H15" i="3" s="1"/>
  <c r="I17" i="3"/>
  <c r="E37" i="3"/>
  <c r="F37" i="3" s="1"/>
  <c r="E10" i="3"/>
  <c r="F10" i="3" s="1"/>
  <c r="I11" i="3"/>
  <c r="F15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D33" i="3"/>
  <c r="G33" i="3" s="1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G37" i="3" l="1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<sst xmlns="http://schemas.openxmlformats.org/spreadsheetml/2006/main" count="87" uniqueCount="85">
  <si>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</si>
  <si>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</si>
  <si>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</si>
  <si>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</si>
  <si>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</si>
  <si>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</si>
  <si>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</si>
  <si>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</si>
  <si>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</si>
  <si>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</si>
  <si>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งบที่ได้รับ
(งวดแรก)</t>
  </si>
  <si>
    <t>คงเหลือ
(งวดแรก)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</si>
  <si>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</si>
  <si>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</si>
  <si>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</si>
  <si>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</si>
  <si>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</si>
  <si>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</si>
  <si>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</si>
  <si>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</si>
  <si>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</si>
  <si>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</si>
  <si>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</si>
  <si>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</si>
  <si>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</si>
  <si>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</si>
  <si>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</si>
  <si>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</si>
  <si>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</si>
  <si>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</si>
  <si>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</si>
  <si>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</si>
  <si>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</si>
  <si>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</si>
  <si>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</si>
  <si>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</si>
  <si>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</si>
  <si>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</si>
  <si>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</si>
  <si>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</si>
  <si>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</si>
  <si>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</si>
  <si>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</si>
  <si>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</si>
  <si>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</si>
  <si>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</si>
  <si>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</si>
  <si>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</si>
  <si>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</si>
  <si>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</si>
  <si>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</si>
  <si>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</si>
  <si>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</si>
  <si>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</si>
  <si>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</si>
  <si>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</si>
  <si>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</si>
  <si>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</si>
  <si>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</si>
  <si>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</si>
  <si>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</si>
  <si>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</si>
  <si>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</si>
  <si>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</si>
  <si>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</si>
  <si>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</si>
  <si>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</si>
  <si>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</si>
  <si>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</si>
  <si>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</si>
  <si>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</si>
  <si>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</si>
  <si>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</si>
  <si>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</si>
  <si>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</si>
  <si>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</si>
  <si>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</si>
  <si>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</si>
  <si>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</si>
  <si>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แผนงาน - ผลผลิต - รายการ - โครงการ - งบรายจ่าย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</si>
  <si>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</si>
  <si>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</si>
  <si>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</si>
  <si>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</si>
  <si>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(ตั้งแต่วันที่ 1 ตุลาคม 2565 - 16 ธันวาคม 2565)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</si>
</sst>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D4" sqref="D4"/>
    </sheetView>
  </sheetViews>
  <sheetFormatPr defaultRowHeight="21"/>
  <cols>
    <col min="1" max="1" width="3" style="4" customWidth="1"/>
    <col min="2" max="2" width="87.7109375" style="4" customWidth="1"/>
    <col min="3" max="3" width="16.85546875" style="3" bestFit="1" customWidth="1"/>
    <col min="4" max="4" width="15.7109375" style="3" bestFit="1" customWidth="1"/>
    <col min="5" max="5" width="16.85546875" style="3" bestFit="1" customWidth="1"/>
    <col min="6" max="6" width="7.85546875" style="2" bestFit="1" customWidth="1"/>
    <col min="7" max="7" width="20.140625" style="3" customWidth="1"/>
    <col min="8" max="8" width="7.85546875" style="2" bestFit="1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82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84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6" t="s">
        <v>79</v>
      </c>
      <c r="B5" s="57"/>
      <c r="C5" s="53" t="s">
        <v>10</v>
      </c>
      <c r="D5" s="53" t="s">
        <v>5</v>
      </c>
      <c r="E5" s="54" t="s">
        <v>6</v>
      </c>
      <c r="F5" s="54"/>
      <c r="G5" s="53" t="s">
        <v>83</v>
      </c>
      <c r="H5" s="54"/>
      <c r="I5" s="53" t="s">
        <v>11</v>
      </c>
      <c r="J5" s="8"/>
      <c r="K5" s="7" t="s">
        <v>0</v>
      </c>
      <c r="L5" s="2"/>
      <c r="M5" s="2"/>
      <c r="N5" s="2"/>
      <c r="O5" s="2"/>
    </row>
    <row r="6" spans="1:15" s="6" customFormat="1">
      <c r="A6" s="56"/>
      <c r="B6" s="57"/>
      <c r="C6" s="54"/>
      <c r="D6" s="53"/>
      <c r="E6" s="28" t="s">
        <v>7</v>
      </c>
      <c r="F6" s="45" t="s">
        <v>8</v>
      </c>
      <c r="G6" s="28" t="s">
        <v>7</v>
      </c>
      <c r="H6" s="45" t="s">
        <v>8</v>
      </c>
      <c r="I6" s="54"/>
      <c r="J6" s="8"/>
      <c r="K6" s="7"/>
      <c r="L6" s="2"/>
      <c r="M6" s="2"/>
      <c r="N6" s="2"/>
      <c r="O6" s="2"/>
    </row>
    <row r="7" spans="1:15" ht="21.75" thickBot="1">
      <c r="A7" s="51" t="s">
        <v>4</v>
      </c>
      <c r="B7" s="52"/>
      <c r="C7" s="29">
        <f>+C8+C10+C12+C33+C35+C37+C40+C45+C47</f>
        <v>552024601.55999994</v>
      </c>
      <c r="D7" s="29">
        <f>+D8+D10+D12+D33+D35+D37+D40+D45+D47</f>
        <v>56704906.050000004</v>
      </c>
      <c r="E7" s="29">
        <f>+E8+E10+E12+E33+E35+E37+E40+E45+E47</f>
        <v>119513403.18000001</v>
      </c>
      <c r="F7" s="29">
        <f t="shared" ref="F7:F23" si="0">E7*100/C7</f>
        <v>21.650013938194022</v>
      </c>
      <c r="G7" s="29">
        <f t="shared" ref="G7:G23" si="1">+D7+E7</f>
        <v>176218309.23000002</v>
      </c>
      <c r="H7" s="29">
        <f t="shared" ref="H7:H23" si="2">G7*100/C7</f>
        <v>31.922184035279216</v>
      </c>
      <c r="I7" s="30">
        <f t="shared" ref="I7:I23" si="3">+C7-D7-E7</f>
        <v>375806292.32999992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6112620</v>
      </c>
      <c r="D8" s="19">
        <f t="shared" ref="D8:E8" si="4">+D9</f>
        <v>0</v>
      </c>
      <c r="E8" s="19">
        <f t="shared" si="4"/>
        <v>907742</v>
      </c>
      <c r="F8" s="32">
        <f t="shared" si="0"/>
        <v>14.850293327574756</v>
      </c>
      <c r="G8" s="32">
        <f t="shared" si="1"/>
        <v>907742</v>
      </c>
      <c r="H8" s="32">
        <f t="shared" si="2"/>
        <v>14.850293327574756</v>
      </c>
      <c r="I8" s="33">
        <f t="shared" si="3"/>
        <v>5204878</v>
      </c>
      <c r="K8" s="21"/>
      <c r="L8" s="22"/>
      <c r="M8" s="22"/>
      <c r="N8" s="22"/>
      <c r="O8" s="22"/>
    </row>
    <row r="9" spans="1:15">
      <c r="A9" s="15"/>
      <c r="B9" s="4" t="s">
        <v>13</v>
      </c>
      <c r="C9" s="13">
        <v>6112620</v>
      </c>
      <c r="D9" s="13">
        <v>0</v>
      </c>
      <c r="E9" s="13">
        <v>907742</v>
      </c>
      <c r="F9" s="46">
        <f t="shared" si="0"/>
        <v>14.850293327574756</v>
      </c>
      <c r="G9" s="13">
        <f t="shared" si="1"/>
        <v>907742</v>
      </c>
      <c r="H9" s="46">
        <f t="shared" si="2"/>
        <v>14.850293327574756</v>
      </c>
      <c r="I9" s="13">
        <f t="shared" si="3"/>
        <v>5204878</v>
      </c>
      <c r="K9" s="10" t="s">
        <v>12</v>
      </c>
    </row>
    <row r="10" spans="1:15" s="20" customFormat="1">
      <c r="A10" s="23" t="s">
        <v>2</v>
      </c>
      <c r="B10" s="24"/>
      <c r="C10" s="25">
        <f>+C11</f>
        <v>25959559</v>
      </c>
      <c r="D10" s="25">
        <f t="shared" ref="D10:E10" si="5">+D11</f>
        <v>0</v>
      </c>
      <c r="E10" s="25">
        <f t="shared" si="5"/>
        <v>7393927.71</v>
      </c>
      <c r="F10" s="45">
        <f t="shared" si="0"/>
        <v>28.482485815725916</v>
      </c>
      <c r="G10" s="28">
        <f t="shared" si="1"/>
        <v>7393927.71</v>
      </c>
      <c r="H10" s="45">
        <f t="shared" si="2"/>
        <v>28.482485815725916</v>
      </c>
      <c r="I10" s="34">
        <f t="shared" si="3"/>
        <v>18565631.289999999</v>
      </c>
      <c r="K10" s="7"/>
      <c r="L10" s="22"/>
      <c r="M10" s="22"/>
      <c r="N10" s="22"/>
      <c r="O10" s="22"/>
    </row>
    <row r="11" spans="1:15">
      <c r="A11" s="15"/>
      <c r="B11" s="4" t="s">
        <v>80</v>
      </c>
      <c r="C11" s="13">
        <v>25959559</v>
      </c>
      <c r="D11" s="13">
        <v>0</v>
      </c>
      <c r="E11" s="13">
        <v>7393927.71</v>
      </c>
      <c r="F11" s="46">
        <f t="shared" si="0"/>
        <v>28.482485815725916</v>
      </c>
      <c r="G11" s="13">
        <f t="shared" si="1"/>
        <v>7393927.71</v>
      </c>
      <c r="H11" s="46">
        <f t="shared" si="2"/>
        <v>28.482485815725916</v>
      </c>
      <c r="I11" s="13">
        <f t="shared" si="3"/>
        <v>18565631.289999999</v>
      </c>
      <c r="K11" s="9"/>
    </row>
    <row r="12" spans="1:15" s="20" customFormat="1">
      <c r="A12" s="23" t="s">
        <v>14</v>
      </c>
      <c r="B12" s="24"/>
      <c r="C12" s="25">
        <f>+C13+C14+C15+C16+C17+C18+C19+C20+C21+C22+C23+C24+C25+C26+C27+C28+C29+C30+C31+C32</f>
        <v>249102854</v>
      </c>
      <c r="D12" s="25">
        <f t="shared" ref="D12:E12" si="6">+D13+D14+D15+D16+D17+D18+D19+D20+D21+D22+D23+D24+D25+D26+D27+D28+D29+D30+D31+D32</f>
        <v>14574820.530000001</v>
      </c>
      <c r="E12" s="25">
        <f t="shared" si="6"/>
        <v>52290945.049999997</v>
      </c>
      <c r="F12" s="45">
        <f t="shared" si="0"/>
        <v>20.99170852936113</v>
      </c>
      <c r="G12" s="28">
        <f t="shared" si="1"/>
        <v>66865765.579999998</v>
      </c>
      <c r="H12" s="45">
        <f t="shared" si="2"/>
        <v>26.842633276293174</v>
      </c>
      <c r="I12" s="34">
        <f t="shared" si="3"/>
        <v>182237088.42000002</v>
      </c>
      <c r="K12" s="7"/>
      <c r="L12" s="22"/>
      <c r="M12" s="22"/>
      <c r="N12" s="22"/>
      <c r="O12" s="22"/>
    </row>
    <row r="13" spans="1:15">
      <c r="A13" s="37"/>
      <c r="B13" s="38" t="s">
        <v>15</v>
      </c>
      <c r="C13" s="39">
        <v>8022100</v>
      </c>
      <c r="D13" s="39">
        <v>12000</v>
      </c>
      <c r="E13" s="39">
        <v>293568.84999999998</v>
      </c>
      <c r="F13" s="48">
        <f t="shared" si="0"/>
        <v>3.6595012527891693</v>
      </c>
      <c r="G13" s="39">
        <f t="shared" si="1"/>
        <v>305568.84999999998</v>
      </c>
      <c r="H13" s="48">
        <f t="shared" si="2"/>
        <v>3.8090880193465546</v>
      </c>
      <c r="I13" s="39">
        <f t="shared" si="3"/>
        <v>7716531.1500000004</v>
      </c>
      <c r="K13" s="11" t="s">
        <v>35</v>
      </c>
    </row>
    <row r="14" spans="1:15">
      <c r="A14" s="15"/>
      <c r="B14" s="12" t="s">
        <v>16</v>
      </c>
      <c r="C14" s="13">
        <v>27906180</v>
      </c>
      <c r="D14" s="13">
        <v>991888</v>
      </c>
      <c r="E14" s="13">
        <v>7151592.5300000003</v>
      </c>
      <c r="F14" s="46">
        <f t="shared" si="0"/>
        <v>25.627271557769642</v>
      </c>
      <c r="G14" s="13">
        <f t="shared" si="1"/>
        <v>8143480.5300000003</v>
      </c>
      <c r="H14" s="46">
        <f t="shared" si="2"/>
        <v>29.181638368275415</v>
      </c>
      <c r="I14" s="13">
        <f t="shared" si="3"/>
        <v>19762699.469999999</v>
      </c>
      <c r="K14" s="11" t="s">
        <v>36</v>
      </c>
    </row>
    <row r="15" spans="1:15">
      <c r="A15" s="15"/>
      <c r="B15" s="12" t="s">
        <v>17</v>
      </c>
      <c r="C15" s="13">
        <v>3186300</v>
      </c>
      <c r="D15" s="13">
        <v>31235</v>
      </c>
      <c r="E15" s="13">
        <v>1258736</v>
      </c>
      <c r="F15" s="46">
        <f t="shared" si="0"/>
        <v>39.504629193735681</v>
      </c>
      <c r="G15" s="13">
        <f t="shared" si="1"/>
        <v>1289971</v>
      </c>
      <c r="H15" s="46">
        <f t="shared" si="2"/>
        <v>40.484919812949187</v>
      </c>
      <c r="I15" s="13">
        <f t="shared" si="3"/>
        <v>1896329</v>
      </c>
      <c r="K15" s="11" t="s">
        <v>37</v>
      </c>
    </row>
    <row r="16" spans="1:15">
      <c r="A16" s="15"/>
      <c r="B16" s="12" t="s">
        <v>18</v>
      </c>
      <c r="C16" s="13">
        <v>20457850</v>
      </c>
      <c r="D16" s="13">
        <v>10480261.970000001</v>
      </c>
      <c r="E16" s="13">
        <v>1525602.08</v>
      </c>
      <c r="F16" s="46">
        <f t="shared" si="0"/>
        <v>7.4572942904557422</v>
      </c>
      <c r="G16" s="13">
        <f t="shared" si="1"/>
        <v>12005864.050000001</v>
      </c>
      <c r="H16" s="46">
        <f t="shared" si="2"/>
        <v>58.685854329756062</v>
      </c>
      <c r="I16" s="13">
        <f t="shared" si="3"/>
        <v>8451985.9499999993</v>
      </c>
      <c r="K16" s="11" t="s">
        <v>38</v>
      </c>
    </row>
    <row r="17" spans="1:11">
      <c r="A17" s="15"/>
      <c r="B17" s="12" t="s">
        <v>19</v>
      </c>
      <c r="C17" s="13">
        <v>80503250</v>
      </c>
      <c r="D17" s="13">
        <v>1784823.4</v>
      </c>
      <c r="E17" s="13">
        <v>20807766.690000001</v>
      </c>
      <c r="F17" s="46">
        <f t="shared" si="0"/>
        <v>25.847113861862724</v>
      </c>
      <c r="G17" s="13">
        <f t="shared" si="1"/>
        <v>22592590.09</v>
      </c>
      <c r="H17" s="46">
        <f t="shared" si="2"/>
        <v>28.064196277790028</v>
      </c>
      <c r="I17" s="13">
        <f t="shared" si="3"/>
        <v>57910659.909999996</v>
      </c>
      <c r="K17" s="11" t="s">
        <v>39</v>
      </c>
    </row>
    <row r="18" spans="1:11">
      <c r="A18" s="15"/>
      <c r="B18" s="12" t="s">
        <v>20</v>
      </c>
      <c r="C18" s="13">
        <v>3858000</v>
      </c>
      <c r="D18" s="13">
        <v>0</v>
      </c>
      <c r="E18" s="13">
        <v>409410</v>
      </c>
      <c r="F18" s="46">
        <f t="shared" si="0"/>
        <v>10.611975116640746</v>
      </c>
      <c r="G18" s="13">
        <f t="shared" si="1"/>
        <v>409410</v>
      </c>
      <c r="H18" s="46">
        <f t="shared" si="2"/>
        <v>10.611975116640746</v>
      </c>
      <c r="I18" s="13">
        <f t="shared" si="3"/>
        <v>3448590</v>
      </c>
      <c r="K18" s="11" t="s">
        <v>40</v>
      </c>
    </row>
    <row r="19" spans="1:11">
      <c r="A19" s="15"/>
      <c r="B19" s="12" t="s">
        <v>21</v>
      </c>
      <c r="C19" s="13">
        <v>10238800</v>
      </c>
      <c r="D19" s="13">
        <v>61800</v>
      </c>
      <c r="E19" s="13">
        <v>1384317</v>
      </c>
      <c r="F19" s="46">
        <f t="shared" si="0"/>
        <v>13.520305113880532</v>
      </c>
      <c r="G19" s="13">
        <f t="shared" si="1"/>
        <v>1446117</v>
      </c>
      <c r="H19" s="46">
        <f t="shared" si="2"/>
        <v>14.123891471656835</v>
      </c>
      <c r="I19" s="13">
        <f t="shared" si="3"/>
        <v>8792683</v>
      </c>
      <c r="K19" s="11" t="s">
        <v>41</v>
      </c>
    </row>
    <row r="20" spans="1:11">
      <c r="A20" s="15"/>
      <c r="B20" s="12" t="s">
        <v>22</v>
      </c>
      <c r="C20" s="13">
        <v>1999200</v>
      </c>
      <c r="D20" s="13">
        <v>0</v>
      </c>
      <c r="E20" s="13">
        <v>108634</v>
      </c>
      <c r="F20" s="46">
        <f t="shared" si="0"/>
        <v>5.4338735494197676</v>
      </c>
      <c r="G20" s="13">
        <f t="shared" si="1"/>
        <v>108634</v>
      </c>
      <c r="H20" s="46">
        <f t="shared" si="2"/>
        <v>5.4338735494197676</v>
      </c>
      <c r="I20" s="13">
        <f t="shared" si="3"/>
        <v>1890566</v>
      </c>
      <c r="K20" s="11" t="s">
        <v>42</v>
      </c>
    </row>
    <row r="21" spans="1:11">
      <c r="A21" s="15"/>
      <c r="B21" s="40" t="s">
        <v>23</v>
      </c>
      <c r="C21" s="13">
        <v>19447100</v>
      </c>
      <c r="D21" s="13">
        <v>207782.91</v>
      </c>
      <c r="E21" s="13">
        <v>2911272.68</v>
      </c>
      <c r="F21" s="46">
        <f t="shared" si="0"/>
        <v>14.970214993495174</v>
      </c>
      <c r="G21" s="13">
        <f t="shared" si="1"/>
        <v>3119055.5900000003</v>
      </c>
      <c r="H21" s="46">
        <f t="shared" si="2"/>
        <v>16.038666896349586</v>
      </c>
      <c r="I21" s="13">
        <f t="shared" si="3"/>
        <v>16328044.41</v>
      </c>
      <c r="K21" s="41" t="s">
        <v>43</v>
      </c>
    </row>
    <row r="22" spans="1:11">
      <c r="A22" s="15"/>
      <c r="B22" s="40" t="s">
        <v>24</v>
      </c>
      <c r="C22" s="13">
        <v>2989625</v>
      </c>
      <c r="D22" s="13">
        <v>27500</v>
      </c>
      <c r="E22" s="13">
        <v>543834.80000000005</v>
      </c>
      <c r="F22" s="46">
        <f t="shared" si="0"/>
        <v>18.190736296358242</v>
      </c>
      <c r="G22" s="13">
        <f t="shared" si="1"/>
        <v>571334.80000000005</v>
      </c>
      <c r="H22" s="46">
        <f t="shared" si="2"/>
        <v>19.110584103357446</v>
      </c>
      <c r="I22" s="13">
        <f t="shared" si="3"/>
        <v>2418290.2000000002</v>
      </c>
      <c r="K22" s="41" t="s">
        <v>44</v>
      </c>
    </row>
    <row r="23" spans="1:11">
      <c r="A23" s="15"/>
      <c r="B23" s="12" t="s">
        <v>25</v>
      </c>
      <c r="C23" s="13">
        <v>2168160</v>
      </c>
      <c r="D23" s="13">
        <v>159682</v>
      </c>
      <c r="E23" s="13">
        <v>422197.5</v>
      </c>
      <c r="F23" s="46">
        <f t="shared" si="0"/>
        <v>19.472617334514059</v>
      </c>
      <c r="G23" s="13">
        <f t="shared" si="1"/>
        <v>581879.5</v>
      </c>
      <c r="H23" s="46">
        <f t="shared" si="2"/>
        <v>26.83747970629474</v>
      </c>
      <c r="I23" s="13">
        <f t="shared" si="3"/>
        <v>1586280.5</v>
      </c>
      <c r="K23" s="11" t="s">
        <v>45</v>
      </c>
    </row>
    <row r="24" spans="1:11">
      <c r="A24" s="15"/>
      <c r="B24" s="12" t="s">
        <v>26</v>
      </c>
      <c r="C24" s="13">
        <v>3674300</v>
      </c>
      <c r="D24" s="13">
        <v>0</v>
      </c>
      <c r="E24" s="13">
        <v>520349</v>
      </c>
      <c r="F24" s="46">
        <f t="shared" ref="F24:F38" si="7">E24*100/C24</f>
        <v>14.161853958577144</v>
      </c>
      <c r="G24" s="13">
        <f t="shared" ref="G24:G38" si="8">+D24+E24</f>
        <v>520349</v>
      </c>
      <c r="H24" s="46">
        <f t="shared" ref="H24:H38" si="9">G24*100/C24</f>
        <v>14.161853958577144</v>
      </c>
      <c r="I24" s="13">
        <f t="shared" ref="I24:I38" si="10">+C24-D24-E24</f>
        <v>3153951</v>
      </c>
      <c r="K24" s="11" t="s">
        <v>46</v>
      </c>
    </row>
    <row r="25" spans="1:11">
      <c r="A25" s="15"/>
      <c r="B25" s="12" t="s">
        <v>27</v>
      </c>
      <c r="C25" s="13">
        <v>15542365</v>
      </c>
      <c r="D25" s="13">
        <v>64700</v>
      </c>
      <c r="E25" s="13">
        <v>3760003.6</v>
      </c>
      <c r="F25" s="46">
        <f t="shared" si="7"/>
        <v>24.191965637147241</v>
      </c>
      <c r="G25" s="13">
        <f t="shared" si="8"/>
        <v>3824703.6</v>
      </c>
      <c r="H25" s="46">
        <f t="shared" si="9"/>
        <v>24.608247200474317</v>
      </c>
      <c r="I25" s="13">
        <f t="shared" si="10"/>
        <v>11717661.4</v>
      </c>
      <c r="K25" s="11" t="s">
        <v>47</v>
      </c>
    </row>
    <row r="26" spans="1:11">
      <c r="A26" s="15"/>
      <c r="B26" s="12" t="s">
        <v>28</v>
      </c>
      <c r="C26" s="13">
        <v>20267524</v>
      </c>
      <c r="D26" s="13">
        <v>384320</v>
      </c>
      <c r="E26" s="13">
        <v>4462474.43</v>
      </c>
      <c r="F26" s="46">
        <f t="shared" si="7"/>
        <v>22.017856892632764</v>
      </c>
      <c r="G26" s="13">
        <f t="shared" si="8"/>
        <v>4846794.43</v>
      </c>
      <c r="H26" s="46">
        <f t="shared" si="9"/>
        <v>23.914092466351587</v>
      </c>
      <c r="I26" s="13">
        <f t="shared" si="10"/>
        <v>15420729.57</v>
      </c>
      <c r="K26" s="11" t="s">
        <v>48</v>
      </c>
    </row>
    <row r="27" spans="1:11">
      <c r="A27" s="15"/>
      <c r="B27" s="12" t="s">
        <v>29</v>
      </c>
      <c r="C27" s="13">
        <v>2665700</v>
      </c>
      <c r="D27" s="13">
        <v>9905.5300000000007</v>
      </c>
      <c r="E27" s="13">
        <v>246206</v>
      </c>
      <c r="F27" s="46">
        <f t="shared" si="7"/>
        <v>9.2360730764902286</v>
      </c>
      <c r="G27" s="13">
        <f t="shared" si="8"/>
        <v>256111.53</v>
      </c>
      <c r="H27" s="46">
        <f t="shared" si="9"/>
        <v>9.6076651536181874</v>
      </c>
      <c r="I27" s="13">
        <f t="shared" si="10"/>
        <v>2409588.4700000002</v>
      </c>
      <c r="K27" s="11" t="s">
        <v>49</v>
      </c>
    </row>
    <row r="28" spans="1:11">
      <c r="A28" s="15"/>
      <c r="B28" s="12" t="s">
        <v>30</v>
      </c>
      <c r="C28" s="13">
        <v>792200</v>
      </c>
      <c r="D28" s="13">
        <v>0</v>
      </c>
      <c r="E28" s="13">
        <v>103030</v>
      </c>
      <c r="F28" s="46">
        <f t="shared" si="7"/>
        <v>13.005554152991669</v>
      </c>
      <c r="G28" s="13">
        <f t="shared" si="8"/>
        <v>103030</v>
      </c>
      <c r="H28" s="46">
        <f t="shared" si="9"/>
        <v>13.005554152991669</v>
      </c>
      <c r="I28" s="13">
        <f t="shared" si="10"/>
        <v>689170</v>
      </c>
      <c r="K28" s="11" t="s">
        <v>50</v>
      </c>
    </row>
    <row r="29" spans="1:11">
      <c r="A29" s="15"/>
      <c r="B29" s="12" t="s">
        <v>31</v>
      </c>
      <c r="C29" s="13">
        <v>11439900</v>
      </c>
      <c r="D29" s="13">
        <v>271866</v>
      </c>
      <c r="E29" s="13">
        <v>4659256.72</v>
      </c>
      <c r="F29" s="46">
        <f t="shared" si="7"/>
        <v>40.728124546543242</v>
      </c>
      <c r="G29" s="13">
        <f t="shared" si="8"/>
        <v>4931122.72</v>
      </c>
      <c r="H29" s="46">
        <f t="shared" si="9"/>
        <v>43.104596368849379</v>
      </c>
      <c r="I29" s="13">
        <f t="shared" si="10"/>
        <v>6508777.2800000003</v>
      </c>
      <c r="K29" s="11" t="s">
        <v>51</v>
      </c>
    </row>
    <row r="30" spans="1:11">
      <c r="A30" s="15"/>
      <c r="B30" s="12" t="s">
        <v>32</v>
      </c>
      <c r="C30" s="13">
        <v>3703300</v>
      </c>
      <c r="D30" s="13">
        <v>15000</v>
      </c>
      <c r="E30" s="13">
        <v>405689.1</v>
      </c>
      <c r="F30" s="46">
        <f t="shared" ref="F30" si="11">E30*100/C30</f>
        <v>10.954799773175276</v>
      </c>
      <c r="G30" s="13">
        <f t="shared" ref="G30" si="12">+D30+E30</f>
        <v>420689.1</v>
      </c>
      <c r="H30" s="46">
        <f t="shared" ref="H30" si="13">G30*100/C30</f>
        <v>11.359843922987606</v>
      </c>
      <c r="I30" s="13">
        <f t="shared" ref="I30" si="14">+C30-D30-E30</f>
        <v>3282610.9</v>
      </c>
      <c r="K30" s="11"/>
    </row>
    <row r="31" spans="1:11">
      <c r="A31" s="15"/>
      <c r="B31" s="12" t="s">
        <v>33</v>
      </c>
      <c r="C31" s="13">
        <v>5340000</v>
      </c>
      <c r="D31" s="13">
        <v>0</v>
      </c>
      <c r="E31" s="13">
        <v>896160</v>
      </c>
      <c r="F31" s="46">
        <f t="shared" si="7"/>
        <v>16.782022471910114</v>
      </c>
      <c r="G31" s="13">
        <f t="shared" si="8"/>
        <v>896160</v>
      </c>
      <c r="H31" s="46">
        <f t="shared" si="9"/>
        <v>16.782022471910114</v>
      </c>
      <c r="I31" s="13">
        <f t="shared" si="10"/>
        <v>4443840</v>
      </c>
      <c r="K31" s="11" t="s">
        <v>52</v>
      </c>
    </row>
    <row r="32" spans="1:11">
      <c r="A32" s="16"/>
      <c r="B32" s="31" t="s">
        <v>34</v>
      </c>
      <c r="C32" s="14">
        <v>4901000</v>
      </c>
      <c r="D32" s="14">
        <v>72055.72</v>
      </c>
      <c r="E32" s="14">
        <v>420844.07</v>
      </c>
      <c r="F32" s="49">
        <f t="shared" si="7"/>
        <v>8.5869020608039168</v>
      </c>
      <c r="G32" s="14">
        <f t="shared" si="8"/>
        <v>492899.79000000004</v>
      </c>
      <c r="H32" s="49">
        <f t="shared" si="9"/>
        <v>10.057126912874924</v>
      </c>
      <c r="I32" s="14">
        <f t="shared" si="10"/>
        <v>4408100.21</v>
      </c>
      <c r="K32" s="11" t="s">
        <v>53</v>
      </c>
    </row>
    <row r="33" spans="1:15" s="20" customFormat="1">
      <c r="A33" s="26" t="s">
        <v>54</v>
      </c>
      <c r="B33" s="24"/>
      <c r="C33" s="25">
        <f>C34</f>
        <v>1668700</v>
      </c>
      <c r="D33" s="25">
        <f t="shared" ref="D33:E33" si="15">D34</f>
        <v>0</v>
      </c>
      <c r="E33" s="25">
        <f t="shared" si="15"/>
        <v>68060</v>
      </c>
      <c r="F33" s="45">
        <f t="shared" si="7"/>
        <v>4.0786240786240784</v>
      </c>
      <c r="G33" s="35">
        <f t="shared" si="8"/>
        <v>68060</v>
      </c>
      <c r="H33" s="45">
        <f t="shared" si="9"/>
        <v>4.0786240786240784</v>
      </c>
      <c r="I33" s="34">
        <f t="shared" si="10"/>
        <v>1600640</v>
      </c>
      <c r="K33" s="7"/>
      <c r="L33" s="22"/>
      <c r="M33" s="22"/>
      <c r="N33" s="22"/>
      <c r="O33" s="22"/>
    </row>
    <row r="34" spans="1:15">
      <c r="A34" s="16"/>
      <c r="B34" s="31" t="s">
        <v>55</v>
      </c>
      <c r="C34" s="14">
        <v>1668700</v>
      </c>
      <c r="D34" s="14">
        <v>0</v>
      </c>
      <c r="E34" s="14">
        <v>68060</v>
      </c>
      <c r="F34" s="49">
        <f t="shared" si="7"/>
        <v>4.0786240786240784</v>
      </c>
      <c r="G34" s="14">
        <f>+D34+E34</f>
        <v>68060</v>
      </c>
      <c r="H34" s="49">
        <f t="shared" si="9"/>
        <v>4.0786240786240784</v>
      </c>
      <c r="I34" s="14">
        <f t="shared" si="10"/>
        <v>1600640</v>
      </c>
      <c r="K34" s="11" t="s">
        <v>57</v>
      </c>
    </row>
    <row r="35" spans="1:15" s="20" customFormat="1">
      <c r="A35" s="26" t="s">
        <v>56</v>
      </c>
      <c r="B35" s="24"/>
      <c r="C35" s="25">
        <f>+C36</f>
        <v>132354218.56</v>
      </c>
      <c r="D35" s="25">
        <f t="shared" ref="D35:E35" si="16">+D36</f>
        <v>39941773.810000002</v>
      </c>
      <c r="E35" s="25">
        <f t="shared" si="16"/>
        <v>28584496.609999999</v>
      </c>
      <c r="F35" s="45">
        <f t="shared" si="7"/>
        <v>21.596966776727118</v>
      </c>
      <c r="G35" s="28">
        <f t="shared" si="8"/>
        <v>68526270.420000002</v>
      </c>
      <c r="H35" s="45">
        <f t="shared" si="9"/>
        <v>51.774904620010325</v>
      </c>
      <c r="I35" s="34">
        <f t="shared" si="10"/>
        <v>63827948.140000001</v>
      </c>
      <c r="K35" s="7"/>
      <c r="L35" s="22"/>
      <c r="M35" s="22"/>
      <c r="N35" s="22"/>
      <c r="O35" s="22"/>
    </row>
    <row r="36" spans="1:15">
      <c r="A36" s="15"/>
      <c r="B36" s="40" t="s">
        <v>58</v>
      </c>
      <c r="C36" s="13">
        <v>132354218.56</v>
      </c>
      <c r="D36" s="13">
        <v>39941773.810000002</v>
      </c>
      <c r="E36" s="13">
        <v>28584496.609999999</v>
      </c>
      <c r="F36" s="46">
        <f t="shared" si="7"/>
        <v>21.596966776727118</v>
      </c>
      <c r="G36" s="13">
        <f t="shared" si="8"/>
        <v>68526270.420000002</v>
      </c>
      <c r="H36" s="46">
        <f t="shared" si="9"/>
        <v>51.774904620010325</v>
      </c>
      <c r="I36" s="13">
        <f t="shared" si="10"/>
        <v>63827948.140000001</v>
      </c>
      <c r="K36" s="41" t="s">
        <v>59</v>
      </c>
    </row>
    <row r="37" spans="1:15" s="20" customFormat="1">
      <c r="A37" s="26" t="s">
        <v>60</v>
      </c>
      <c r="B37" s="24"/>
      <c r="C37" s="25">
        <f>+C38+C39</f>
        <v>32141000</v>
      </c>
      <c r="D37" s="25">
        <f>+D38+D39</f>
        <v>478273.67</v>
      </c>
      <c r="E37" s="25">
        <f>+E38+E39</f>
        <v>7258706.7999999998</v>
      </c>
      <c r="F37" s="45">
        <f t="shared" si="7"/>
        <v>22.583948228119848</v>
      </c>
      <c r="G37" s="28">
        <f t="shared" si="8"/>
        <v>7736980.4699999997</v>
      </c>
      <c r="H37" s="45">
        <f t="shared" si="9"/>
        <v>24.07199673314458</v>
      </c>
      <c r="I37" s="34">
        <f t="shared" si="10"/>
        <v>24404019.529999997</v>
      </c>
      <c r="K37" s="7"/>
      <c r="L37" s="22"/>
      <c r="M37" s="22"/>
      <c r="N37" s="22"/>
      <c r="O37" s="22"/>
    </row>
    <row r="38" spans="1:15">
      <c r="A38" s="15"/>
      <c r="B38" s="12" t="s">
        <v>61</v>
      </c>
      <c r="C38" s="13">
        <v>1399500</v>
      </c>
      <c r="D38" s="13">
        <v>9000</v>
      </c>
      <c r="E38" s="13">
        <v>371930</v>
      </c>
      <c r="F38" s="46">
        <f t="shared" si="7"/>
        <v>26.575919971418365</v>
      </c>
      <c r="G38" s="13">
        <f t="shared" si="8"/>
        <v>380930</v>
      </c>
      <c r="H38" s="46">
        <f t="shared" si="9"/>
        <v>27.219006788138621</v>
      </c>
      <c r="I38" s="13">
        <f t="shared" si="10"/>
        <v>1018570</v>
      </c>
      <c r="K38" s="11" t="s">
        <v>62</v>
      </c>
    </row>
    <row r="39" spans="1:15">
      <c r="A39" s="15"/>
      <c r="B39" s="12" t="s">
        <v>63</v>
      </c>
      <c r="C39" s="13">
        <v>30741500</v>
      </c>
      <c r="D39" s="13">
        <v>469273.67</v>
      </c>
      <c r="E39" s="13">
        <v>6886776.7999999998</v>
      </c>
      <c r="F39" s="46">
        <f t="shared" ref="F39:F48" si="17">E39*100/C39</f>
        <v>22.40221459590456</v>
      </c>
      <c r="G39" s="13">
        <f t="shared" ref="G39:G48" si="18">+D39+E39</f>
        <v>7356050.4699999997</v>
      </c>
      <c r="H39" s="46">
        <f t="shared" ref="H39:H48" si="19">G39*100/C39</f>
        <v>23.928729795227948</v>
      </c>
      <c r="I39" s="13">
        <f t="shared" ref="I39:I48" si="20">+C39-D39-E39</f>
        <v>23385449.529999997</v>
      </c>
      <c r="K39" s="42" t="s">
        <v>64</v>
      </c>
    </row>
    <row r="40" spans="1:15" s="20" customFormat="1">
      <c r="A40" s="26" t="s">
        <v>65</v>
      </c>
      <c r="B40" s="24"/>
      <c r="C40" s="25">
        <f>+C41+C42+C43+C44</f>
        <v>98585050</v>
      </c>
      <c r="D40" s="25">
        <f>+D41+D42+D43+D44</f>
        <v>1639538.04</v>
      </c>
      <c r="E40" s="25">
        <f>+E41+E42+E43+E44</f>
        <v>21970782.010000002</v>
      </c>
      <c r="F40" s="45">
        <f t="shared" si="17"/>
        <v>22.286119457260508</v>
      </c>
      <c r="G40" s="28">
        <f t="shared" si="18"/>
        <v>23610320.050000001</v>
      </c>
      <c r="H40" s="45">
        <f t="shared" si="19"/>
        <v>23.949189101187248</v>
      </c>
      <c r="I40" s="34">
        <f t="shared" si="20"/>
        <v>74974729.949999988</v>
      </c>
      <c r="K40" s="7"/>
      <c r="L40" s="22"/>
      <c r="M40" s="22"/>
      <c r="N40" s="22"/>
      <c r="O40" s="22"/>
    </row>
    <row r="41" spans="1:15">
      <c r="A41" s="15"/>
      <c r="B41" s="40" t="s">
        <v>66</v>
      </c>
      <c r="C41" s="13">
        <v>16615750</v>
      </c>
      <c r="D41" s="13">
        <v>83630</v>
      </c>
      <c r="E41" s="13">
        <v>2877024.44</v>
      </c>
      <c r="F41" s="46">
        <f t="shared" si="17"/>
        <v>17.315044099724659</v>
      </c>
      <c r="G41" s="13">
        <f t="shared" si="18"/>
        <v>2960654.44</v>
      </c>
      <c r="H41" s="46">
        <f t="shared" si="19"/>
        <v>17.818361735100734</v>
      </c>
      <c r="I41" s="13">
        <f t="shared" si="20"/>
        <v>13655095.560000001</v>
      </c>
      <c r="K41" s="41" t="s">
        <v>70</v>
      </c>
    </row>
    <row r="42" spans="1:15">
      <c r="A42" s="15"/>
      <c r="B42" s="12" t="s">
        <v>67</v>
      </c>
      <c r="C42" s="13">
        <v>1482200</v>
      </c>
      <c r="D42" s="13">
        <v>0</v>
      </c>
      <c r="E42" s="13">
        <v>65160</v>
      </c>
      <c r="F42" s="46">
        <f t="shared" si="17"/>
        <v>4.3961678585885844</v>
      </c>
      <c r="G42" s="13">
        <f t="shared" si="18"/>
        <v>65160</v>
      </c>
      <c r="H42" s="46">
        <f t="shared" si="19"/>
        <v>4.3961678585885844</v>
      </c>
      <c r="I42" s="13">
        <f t="shared" si="20"/>
        <v>1417040</v>
      </c>
      <c r="K42" s="11" t="s">
        <v>71</v>
      </c>
    </row>
    <row r="43" spans="1:15">
      <c r="A43" s="15"/>
      <c r="B43" s="12" t="s">
        <v>68</v>
      </c>
      <c r="C43" s="13">
        <v>72003450</v>
      </c>
      <c r="D43" s="13">
        <v>1513810.8</v>
      </c>
      <c r="E43" s="13">
        <v>17328316.210000001</v>
      </c>
      <c r="F43" s="46">
        <f t="shared" si="17"/>
        <v>24.065952686989306</v>
      </c>
      <c r="G43" s="13">
        <f t="shared" si="18"/>
        <v>18842127.010000002</v>
      </c>
      <c r="H43" s="46">
        <f t="shared" si="19"/>
        <v>26.168366946306048</v>
      </c>
      <c r="I43" s="13">
        <f t="shared" si="20"/>
        <v>53161322.990000002</v>
      </c>
      <c r="K43" s="11" t="s">
        <v>72</v>
      </c>
    </row>
    <row r="44" spans="1:15">
      <c r="A44" s="15"/>
      <c r="B44" s="12" t="s">
        <v>69</v>
      </c>
      <c r="C44" s="13">
        <v>8483650</v>
      </c>
      <c r="D44" s="13">
        <v>42097.24</v>
      </c>
      <c r="E44" s="13">
        <v>1700281.36</v>
      </c>
      <c r="F44" s="46">
        <f t="shared" si="17"/>
        <v>20.041861227184054</v>
      </c>
      <c r="G44" s="13">
        <f t="shared" si="18"/>
        <v>1742378.6</v>
      </c>
      <c r="H44" s="46">
        <f t="shared" si="19"/>
        <v>20.538077360570039</v>
      </c>
      <c r="I44" s="13">
        <f t="shared" si="20"/>
        <v>6741271.3999999994</v>
      </c>
      <c r="K44" s="11" t="s">
        <v>73</v>
      </c>
    </row>
    <row r="45" spans="1:15" s="20" customFormat="1">
      <c r="A45" s="26" t="s">
        <v>74</v>
      </c>
      <c r="B45" s="24"/>
      <c r="C45" s="25">
        <f>C46</f>
        <v>661800</v>
      </c>
      <c r="D45" s="25">
        <f t="shared" ref="D45" si="21">D46</f>
        <v>0</v>
      </c>
      <c r="E45" s="25">
        <f t="shared" ref="E45" si="22">E46</f>
        <v>132150</v>
      </c>
      <c r="F45" s="45">
        <f t="shared" si="17"/>
        <v>19.968268359020851</v>
      </c>
      <c r="G45" s="36">
        <f t="shared" si="18"/>
        <v>132150</v>
      </c>
      <c r="H45" s="45">
        <f t="shared" si="19"/>
        <v>19.968268359020851</v>
      </c>
      <c r="I45" s="34">
        <f t="shared" si="20"/>
        <v>529650</v>
      </c>
      <c r="K45" s="7"/>
      <c r="L45" s="22"/>
      <c r="M45" s="22"/>
      <c r="N45" s="22"/>
      <c r="O45" s="22"/>
    </row>
    <row r="46" spans="1:15">
      <c r="A46" s="15"/>
      <c r="B46" s="12" t="s">
        <v>75</v>
      </c>
      <c r="C46" s="13">
        <v>661800</v>
      </c>
      <c r="D46" s="13">
        <v>0</v>
      </c>
      <c r="E46" s="13">
        <v>132150</v>
      </c>
      <c r="F46" s="46">
        <f t="shared" si="17"/>
        <v>19.968268359020851</v>
      </c>
      <c r="G46" s="13">
        <f t="shared" si="18"/>
        <v>132150</v>
      </c>
      <c r="H46" s="46">
        <f t="shared" si="19"/>
        <v>19.968268359020851</v>
      </c>
      <c r="I46" s="13">
        <f t="shared" si="20"/>
        <v>529650</v>
      </c>
      <c r="K46" s="11" t="s">
        <v>76</v>
      </c>
    </row>
    <row r="47" spans="1:15" s="20" customFormat="1">
      <c r="A47" s="26" t="s">
        <v>81</v>
      </c>
      <c r="B47" s="24"/>
      <c r="C47" s="25">
        <f>C48</f>
        <v>5438800</v>
      </c>
      <c r="D47" s="25">
        <f t="shared" ref="D47:E47" si="23">D48</f>
        <v>70500</v>
      </c>
      <c r="E47" s="25">
        <f t="shared" si="23"/>
        <v>906593</v>
      </c>
      <c r="F47" s="45">
        <f t="shared" si="17"/>
        <v>16.668989482974187</v>
      </c>
      <c r="G47" s="36">
        <f t="shared" si="18"/>
        <v>977093</v>
      </c>
      <c r="H47" s="45">
        <f t="shared" si="19"/>
        <v>17.965231301022285</v>
      </c>
      <c r="I47" s="34">
        <f t="shared" si="20"/>
        <v>4461707</v>
      </c>
      <c r="K47" s="7"/>
      <c r="L47" s="22"/>
      <c r="M47" s="22"/>
      <c r="N47" s="22"/>
      <c r="O47" s="22"/>
    </row>
    <row r="48" spans="1:15">
      <c r="A48" s="43"/>
      <c r="B48" s="44" t="s">
        <v>78</v>
      </c>
      <c r="C48" s="27">
        <v>5438800</v>
      </c>
      <c r="D48" s="27">
        <v>70500</v>
      </c>
      <c r="E48" s="27">
        <v>906593</v>
      </c>
      <c r="F48" s="47">
        <f t="shared" si="17"/>
        <v>16.668989482974187</v>
      </c>
      <c r="G48" s="27">
        <f t="shared" si="18"/>
        <v>977093</v>
      </c>
      <c r="H48" s="47">
        <f t="shared" si="19"/>
        <v>17.965231301022285</v>
      </c>
      <c r="I48" s="27">
        <f t="shared" si="20"/>
        <v>4461707</v>
      </c>
      <c r="K48" s="11" t="s">
        <v>77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57999999999999996" bottom="0.41" header="0.31496062992125984" footer="0.15748031496062992"/>
  <pageSetup paperSize="9" scale="75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2022-12-16T04:41:42Z</cp:lastPrinted>
  <dcterms:created xsi:type="dcterms:W3CDTF">2021-11-16T03:51:08Z</dcterms:created>
  <dcterms:modified xsi:type="dcterms:W3CDTF">2022-12-16T04:43:07Z</dcterms:modified>
</cp:coreProperties>
</file>